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TL_RecordSystem\CTL_WebPages\Forms\"/>
    </mc:Choice>
  </mc:AlternateContent>
  <xr:revisionPtr revIDLastSave="0" documentId="13_ncr:1_{E83C5FB8-A507-4079-8B18-E4E27959E3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" l="1"/>
  <c r="Q28" i="1"/>
  <c r="Q27" i="1"/>
  <c r="S37" i="1" s="1"/>
  <c r="Q24" i="1"/>
  <c r="Q22" i="1"/>
  <c r="Q25" i="1" l="1"/>
  <c r="Q26" i="1" l="1"/>
  <c r="Q29" i="1"/>
  <c r="Q32" i="1" s="1"/>
  <c r="L40" i="1" l="1"/>
  <c r="L39" i="1"/>
  <c r="L38" i="1"/>
  <c r="L37" i="1"/>
  <c r="F40" i="1"/>
  <c r="F39" i="1"/>
  <c r="F38" i="1"/>
  <c r="F37" i="1"/>
  <c r="Q33" i="1" l="1"/>
  <c r="Q34" i="1" s="1"/>
  <c r="S41" i="1" l="1"/>
  <c r="S42" i="1" s="1"/>
</calcChain>
</file>

<file path=xl/sharedStrings.xml><?xml version="1.0" encoding="utf-8"?>
<sst xmlns="http://schemas.openxmlformats.org/spreadsheetml/2006/main" count="77" uniqueCount="73">
  <si>
    <t>To be Completed by Host Club</t>
  </si>
  <si>
    <t>When there are two or more divisions, use separate forms for each division.</t>
  </si>
  <si>
    <t>Tournament Number:</t>
  </si>
  <si>
    <t>Tournament Dates:</t>
  </si>
  <si>
    <t>Host Club:</t>
  </si>
  <si>
    <t>Sponsors:</t>
  </si>
  <si>
    <t>Other Donors:</t>
  </si>
  <si>
    <t>Name &amp; Phone # of Person</t>
  </si>
  <si>
    <t>Submitting Form:</t>
  </si>
  <si>
    <t>Place an X in the appropriate boxes below.</t>
  </si>
  <si>
    <t>DOUBLES</t>
  </si>
  <si>
    <t>WALKING</t>
  </si>
  <si>
    <t>AMATEUR</t>
  </si>
  <si>
    <t>SINGLES</t>
  </si>
  <si>
    <t>NON-WALKING</t>
  </si>
  <si>
    <t>DRAW</t>
  </si>
  <si>
    <t>LADIES</t>
  </si>
  <si>
    <t>OPEN</t>
  </si>
  <si>
    <t>ANY</t>
  </si>
  <si>
    <t>MAIN</t>
  </si>
  <si>
    <t>1st</t>
  </si>
  <si>
    <t>2nd</t>
  </si>
  <si>
    <t>3rd</t>
  </si>
  <si>
    <t>4th</t>
  </si>
  <si>
    <t>CONSOLATION</t>
  </si>
  <si>
    <t>MIXED</t>
  </si>
  <si>
    <t>PRO ONLY</t>
  </si>
  <si>
    <t>FINANCIAL REPORT FOR FSA CENTRAL DISTRICT TOURNAMENTS</t>
  </si>
  <si>
    <t>PLEASE PRINT</t>
  </si>
  <si>
    <t>No 2 Pro</t>
  </si>
  <si>
    <t>BLOCK A</t>
  </si>
  <si>
    <t>b. Minus Assistant Fee**</t>
  </si>
  <si>
    <t>d. Minus 3rd Day Fee**</t>
  </si>
  <si>
    <t>Michael Seyfer</t>
  </si>
  <si>
    <t>Central District Treasurer</t>
  </si>
  <si>
    <t>35302 Small Oak Way</t>
  </si>
  <si>
    <t>Zephyrhills, FL 33541</t>
  </si>
  <si>
    <t>This report must be submitted to the District Treasurer even if the amount due is zero.</t>
  </si>
  <si>
    <t>The host club is required to pay all amounts due.  If the "Net Amount Due District" from all Divisions is less than $0.00, the District will reimburse the host club that amount.</t>
  </si>
  <si>
    <t>Please send a copy of each report plus one check for the net amount due the Central District to:</t>
  </si>
  <si>
    <t>MEN</t>
  </si>
  <si>
    <t>2. Prorated Share of Tournament Director's $100 Fee*:</t>
  </si>
  <si>
    <r>
      <t xml:space="preserve">No. of Players in </t>
    </r>
    <r>
      <rPr>
        <u/>
        <sz val="10"/>
        <color theme="1"/>
        <rFont val="Calibri"/>
        <family val="2"/>
        <scheme val="minor"/>
      </rPr>
      <t>This</t>
    </r>
    <r>
      <rPr>
        <sz val="10"/>
        <color theme="1"/>
        <rFont val="Calibri"/>
        <family val="2"/>
        <scheme val="minor"/>
      </rPr>
      <t xml:space="preserve"> Division***:</t>
    </r>
  </si>
  <si>
    <r>
      <t xml:space="preserve">No. of Players in </t>
    </r>
    <r>
      <rPr>
        <u/>
        <sz val="10"/>
        <color theme="1"/>
        <rFont val="Calibri"/>
        <family val="2"/>
        <scheme val="minor"/>
      </rPr>
      <t>All</t>
    </r>
    <r>
      <rPr>
        <sz val="10"/>
        <color theme="1"/>
        <rFont val="Calibri"/>
        <family val="2"/>
        <scheme val="minor"/>
      </rPr>
      <t xml:space="preserve"> Divisions***:</t>
    </r>
  </si>
  <si>
    <t>*** Entries are required in these boxes.</t>
  </si>
  <si>
    <t>4. Director's Fee for this division (Line 2 + Line 3)</t>
  </si>
  <si>
    <t>5. Total Directors fee for this  division (Line 4 + Lines c. &amp; d. from Block A)</t>
  </si>
  <si>
    <t>9. Sponsor Money for this Division (Must use 100% of Sponsor Money):</t>
  </si>
  <si>
    <t>8. Total Prize Money from Entry Fees (Line 1 Minus Lines 4, 6, &amp; 7):</t>
  </si>
  <si>
    <t>Line 10 X 0.2 =</t>
  </si>
  <si>
    <t>Line 10 X 0.125=</t>
  </si>
  <si>
    <t>Line 10 X 0.175 =</t>
  </si>
  <si>
    <t>Line 10 X 0.1 =</t>
  </si>
  <si>
    <t>Line 10 X 0.15 =</t>
  </si>
  <si>
    <t>Line 10 X 0.075 =</t>
  </si>
  <si>
    <t>Line 10 X 0.125 =</t>
  </si>
  <si>
    <t>Line 10 X 0.05 =</t>
  </si>
  <si>
    <t>*When there is more than one Tournament Division, prorate this amount among all Divisions. To prorate a value, divide the number of players in this division by the total number of players in all divisions, then multiple the result by $100.</t>
  </si>
  <si>
    <t>** When there are 2 or more divisions to the tournament, enter Assistant Fee ($25), Mileage ($0.35/mile over 25 miles) &amp; 3rd Day TD fee on only one form.</t>
  </si>
  <si>
    <t>Round off prize money to nearest dollar. Prize money must be at least $8.00 for singles or $16 for doubles).</t>
  </si>
  <si>
    <t>c. Minus Mileage**</t>
  </si>
  <si>
    <t>a. Amount from Line 6</t>
  </si>
  <si>
    <t>3. Per capita Director's Fee ($0.50 per player in this division)</t>
  </si>
  <si>
    <t>7. Host Club Share ($2 per player in this Division):</t>
  </si>
  <si>
    <t>6. Gross District Share ($2 per player in this Division.):</t>
  </si>
  <si>
    <t>e. Net Amount Due District</t>
  </si>
  <si>
    <t>1. Total Entry Fees Collected from this Division (No. of Players this Division X $8):</t>
  </si>
  <si>
    <t>e. Minus Line 12</t>
  </si>
  <si>
    <t>10. Total Prize money for all divisions.</t>
  </si>
  <si>
    <t>11. Total Prize Money for this Division (Line 8 Plus Line 9):</t>
  </si>
  <si>
    <r>
      <t xml:space="preserve">12. Additional prize money required  </t>
    </r>
    <r>
      <rPr>
        <sz val="9"/>
        <color theme="1"/>
        <rFont val="Calibri"/>
        <family val="2"/>
        <scheme val="minor"/>
      </rPr>
      <t>(Sum of all prize money below - Line 11)</t>
    </r>
  </si>
  <si>
    <t>13. District share of Line 12 ($0 if Line 10 less than $150/division, else half of Line 12)</t>
  </si>
  <si>
    <t>Rev.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</si>
</sst>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14" xfId="0" applyBorder="1"/>
    <xf numFmtId="0" fontId="2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topLeftCell="A6" workbookViewId="0">
      <selection activeCell="F6" sqref="F6:I6"/>
    </sheetView>
  </sheetViews>
  <sheetFormatPr defaultRowHeight="14.5" x14ac:dyDescent="0.35"/>
  <cols>
    <col min="1" max="22" width="4.6328125" customWidth="1"/>
  </cols>
  <sheetData>
    <row r="1" spans="1:21" ht="14" customHeight="1" x14ac:dyDescent="0.3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14" customHeight="1" x14ac:dyDescent="0.3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4" customHeight="1" x14ac:dyDescent="0.3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4" customHeight="1" x14ac:dyDescent="0.35">
      <c r="A4" s="50" t="s">
        <v>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ht="14" customHeight="1" x14ac:dyDescent="0.35">
      <c r="A5" s="51" t="s">
        <v>28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4" customHeight="1" x14ac:dyDescent="0.35">
      <c r="B6" s="1" t="s">
        <v>2</v>
      </c>
      <c r="C6" s="2"/>
      <c r="D6" s="14"/>
      <c r="E6" s="14"/>
      <c r="F6" s="61"/>
      <c r="G6" s="62"/>
      <c r="H6" s="62"/>
      <c r="I6" s="63"/>
      <c r="J6" s="71" t="s">
        <v>3</v>
      </c>
      <c r="K6" s="72"/>
      <c r="L6" s="72"/>
      <c r="M6" s="73"/>
      <c r="N6" s="67"/>
      <c r="O6" s="68"/>
      <c r="P6" s="68"/>
      <c r="Q6" s="68"/>
      <c r="R6" s="68"/>
      <c r="S6" s="68"/>
      <c r="T6" s="69"/>
      <c r="U6" s="9"/>
    </row>
    <row r="7" spans="1:21" ht="14" customHeight="1" x14ac:dyDescent="0.35">
      <c r="B7" s="64" t="s">
        <v>4</v>
      </c>
      <c r="C7" s="66"/>
      <c r="D7" s="94"/>
      <c r="E7" s="94"/>
      <c r="F7" s="94"/>
      <c r="G7" s="94"/>
      <c r="H7" s="94"/>
      <c r="I7" s="94"/>
      <c r="J7" s="94"/>
      <c r="K7" s="94"/>
      <c r="L7" s="94"/>
      <c r="M7" s="94"/>
      <c r="N7" s="64" t="s">
        <v>42</v>
      </c>
      <c r="O7" s="65"/>
      <c r="P7" s="65"/>
      <c r="Q7" s="65"/>
      <c r="R7" s="65"/>
      <c r="S7" s="66"/>
      <c r="T7" s="16"/>
    </row>
    <row r="8" spans="1:21" ht="14" customHeight="1" x14ac:dyDescent="0.35">
      <c r="B8" s="64" t="s">
        <v>5</v>
      </c>
      <c r="C8" s="66"/>
      <c r="D8" s="67"/>
      <c r="E8" s="68"/>
      <c r="F8" s="68"/>
      <c r="G8" s="68"/>
      <c r="H8" s="68"/>
      <c r="I8" s="68"/>
      <c r="J8" s="68"/>
      <c r="K8" s="68"/>
      <c r="L8" s="68"/>
      <c r="M8" s="69"/>
      <c r="N8" s="64" t="s">
        <v>43</v>
      </c>
      <c r="O8" s="65"/>
      <c r="P8" s="65"/>
      <c r="Q8" s="65"/>
      <c r="R8" s="65"/>
      <c r="S8" s="66"/>
      <c r="T8" s="15"/>
    </row>
    <row r="9" spans="1:21" ht="14" customHeight="1" x14ac:dyDescent="0.35">
      <c r="B9" s="64" t="s">
        <v>6</v>
      </c>
      <c r="C9" s="65"/>
      <c r="D9" s="66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</row>
    <row r="10" spans="1:21" ht="14" customHeight="1" x14ac:dyDescent="0.35">
      <c r="B10" s="95" t="s">
        <v>7</v>
      </c>
      <c r="C10" s="96"/>
      <c r="D10" s="96"/>
      <c r="E10" s="96"/>
      <c r="F10" s="97"/>
      <c r="G10" s="77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</row>
    <row r="11" spans="1:21" ht="14" customHeight="1" x14ac:dyDescent="0.35">
      <c r="B11" s="74" t="s">
        <v>8</v>
      </c>
      <c r="C11" s="75"/>
      <c r="D11" s="75"/>
      <c r="E11" s="75"/>
      <c r="F11" s="76"/>
      <c r="G11" s="8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2"/>
    </row>
    <row r="12" spans="1:21" ht="14" customHeight="1" x14ac:dyDescent="0.35">
      <c r="B12" s="70" t="s">
        <v>9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1" ht="14" customHeight="1" x14ac:dyDescent="0.35">
      <c r="B13" s="23"/>
      <c r="C13" s="28" t="s">
        <v>17</v>
      </c>
      <c r="D13" s="29"/>
      <c r="E13" s="98"/>
      <c r="F13" s="23"/>
      <c r="G13" s="29" t="s">
        <v>26</v>
      </c>
      <c r="H13" s="29"/>
      <c r="I13" s="88"/>
      <c r="J13" s="23"/>
      <c r="K13" s="28" t="s">
        <v>12</v>
      </c>
      <c r="L13" s="29"/>
      <c r="M13" s="99"/>
      <c r="N13" s="23"/>
      <c r="O13" s="28" t="s">
        <v>40</v>
      </c>
      <c r="P13" s="29"/>
      <c r="Q13" s="98"/>
      <c r="R13" s="23"/>
      <c r="S13" s="28" t="s">
        <v>16</v>
      </c>
      <c r="T13" s="29"/>
    </row>
    <row r="14" spans="1:21" ht="14" customHeight="1" x14ac:dyDescent="0.35">
      <c r="B14" s="24"/>
      <c r="C14" s="28"/>
      <c r="D14" s="29"/>
      <c r="E14" s="98"/>
      <c r="F14" s="24"/>
      <c r="G14" s="29"/>
      <c r="H14" s="29"/>
      <c r="I14" s="88"/>
      <c r="J14" s="24"/>
      <c r="K14" s="28"/>
      <c r="L14" s="29"/>
      <c r="M14" s="99"/>
      <c r="N14" s="24"/>
      <c r="O14" s="28"/>
      <c r="P14" s="29"/>
      <c r="Q14" s="98"/>
      <c r="R14" s="24"/>
      <c r="S14" s="28"/>
      <c r="T14" s="29"/>
    </row>
    <row r="15" spans="1:21" ht="14" customHeight="1" x14ac:dyDescent="0.35"/>
    <row r="16" spans="1:21" ht="14" customHeight="1" x14ac:dyDescent="0.35">
      <c r="B16" s="23"/>
      <c r="C16" s="28" t="s">
        <v>10</v>
      </c>
      <c r="D16" s="29"/>
      <c r="F16" s="23"/>
      <c r="G16" s="28" t="s">
        <v>18</v>
      </c>
      <c r="H16" s="29"/>
      <c r="J16" s="23"/>
      <c r="K16" s="29" t="s">
        <v>15</v>
      </c>
      <c r="L16" s="29"/>
      <c r="M16" s="13"/>
      <c r="N16" s="54"/>
      <c r="O16" s="29" t="s">
        <v>25</v>
      </c>
      <c r="P16" s="29"/>
      <c r="R16" s="23"/>
      <c r="S16" s="28" t="s">
        <v>29</v>
      </c>
      <c r="T16" s="29"/>
    </row>
    <row r="17" spans="2:20" ht="14" customHeight="1" x14ac:dyDescent="0.35">
      <c r="B17" s="24"/>
      <c r="C17" s="28"/>
      <c r="D17" s="29"/>
      <c r="F17" s="24"/>
      <c r="G17" s="28"/>
      <c r="H17" s="29"/>
      <c r="J17" s="24"/>
      <c r="K17" s="29"/>
      <c r="L17" s="29"/>
      <c r="M17" s="13"/>
      <c r="N17" s="54"/>
      <c r="O17" s="29"/>
      <c r="P17" s="29"/>
      <c r="R17" s="24"/>
      <c r="S17" s="28"/>
      <c r="T17" s="29"/>
    </row>
    <row r="18" spans="2:20" ht="14" customHeight="1" x14ac:dyDescent="0.35"/>
    <row r="19" spans="2:20" ht="14" customHeight="1" x14ac:dyDescent="0.35">
      <c r="B19" s="23"/>
      <c r="C19" s="28" t="s">
        <v>13</v>
      </c>
      <c r="D19" s="29"/>
      <c r="F19" s="54"/>
      <c r="G19" s="86" t="s">
        <v>11</v>
      </c>
      <c r="H19" s="70"/>
      <c r="J19" s="55"/>
      <c r="K19" s="53" t="s">
        <v>14</v>
      </c>
      <c r="L19" s="53"/>
      <c r="M19" s="53"/>
    </row>
    <row r="20" spans="2:20" ht="14" customHeight="1" x14ac:dyDescent="0.35">
      <c r="B20" s="24"/>
      <c r="C20" s="28"/>
      <c r="D20" s="29"/>
      <c r="F20" s="54"/>
      <c r="G20" s="86"/>
      <c r="H20" s="70"/>
      <c r="J20" s="56"/>
      <c r="K20" s="53"/>
      <c r="L20" s="53"/>
      <c r="M20" s="53"/>
    </row>
    <row r="21" spans="2:20" ht="14" customHeight="1" x14ac:dyDescent="0.35"/>
    <row r="22" spans="2:20" ht="14" customHeight="1" x14ac:dyDescent="0.35">
      <c r="B22" s="37" t="s">
        <v>66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57" t="str">
        <f>IF(T7="","",T7*8)</f>
        <v/>
      </c>
      <c r="R22" s="58"/>
      <c r="S22" s="58"/>
      <c r="T22" s="59"/>
    </row>
    <row r="23" spans="2:20" ht="14" customHeight="1" x14ac:dyDescent="0.35">
      <c r="B23" s="37" t="s">
        <v>41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57" t="str">
        <f>IF(T7="","",ROUND(T7/T8*100,0))</f>
        <v/>
      </c>
      <c r="R23" s="58"/>
      <c r="S23" s="58"/>
      <c r="T23" s="59"/>
    </row>
    <row r="24" spans="2:20" ht="14" customHeight="1" x14ac:dyDescent="0.35">
      <c r="B24" s="37" t="s">
        <v>62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83" t="str">
        <f>IF(T7="","",T7*0.5)</f>
        <v/>
      </c>
      <c r="R24" s="84"/>
      <c r="S24" s="84"/>
      <c r="T24" s="85"/>
    </row>
    <row r="25" spans="2:20" ht="14" customHeight="1" x14ac:dyDescent="0.35">
      <c r="B25" s="37" t="s">
        <v>45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83" t="str">
        <f>IF(T7="","",Q23+Q24)</f>
        <v/>
      </c>
      <c r="R25" s="84"/>
      <c r="S25" s="84"/>
      <c r="T25" s="85"/>
    </row>
    <row r="26" spans="2:20" ht="14" customHeight="1" x14ac:dyDescent="0.35">
      <c r="B26" s="64" t="s">
        <v>46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83" t="str">
        <f>IF(T7="","",Q25+S39+S40)</f>
        <v/>
      </c>
      <c r="R26" s="84"/>
      <c r="S26" s="84"/>
      <c r="T26" s="85"/>
    </row>
    <row r="27" spans="2:20" ht="14" customHeight="1" x14ac:dyDescent="0.35">
      <c r="B27" s="37" t="s">
        <v>64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60" t="str">
        <f>IF(T7="","",T7*2)</f>
        <v/>
      </c>
      <c r="R27" s="60"/>
      <c r="S27" s="60"/>
      <c r="T27" s="60"/>
    </row>
    <row r="28" spans="2:20" ht="14" customHeight="1" x14ac:dyDescent="0.35">
      <c r="B28" s="37" t="s">
        <v>63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60" t="str">
        <f>IF(T7="","",T7*2)</f>
        <v/>
      </c>
      <c r="R28" s="60"/>
      <c r="S28" s="60"/>
      <c r="T28" s="60"/>
    </row>
    <row r="29" spans="2:20" ht="14" customHeight="1" x14ac:dyDescent="0.35">
      <c r="B29" s="37" t="s">
        <v>48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52" t="str">
        <f>IF(T7="","",IF((Q25+Q27+Q28)&gt;Q22,0,Q22-(Q25+Q27+Q28)))</f>
        <v/>
      </c>
      <c r="R29" s="52"/>
      <c r="S29" s="52"/>
      <c r="T29" s="52"/>
    </row>
    <row r="30" spans="2:20" ht="14" customHeight="1" x14ac:dyDescent="0.35">
      <c r="B30" s="37" t="s">
        <v>47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89"/>
      <c r="R30" s="90"/>
      <c r="S30" s="90"/>
      <c r="T30" s="91"/>
    </row>
    <row r="31" spans="2:20" ht="14" customHeight="1" x14ac:dyDescent="0.35">
      <c r="B31" s="33" t="s">
        <v>68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92"/>
      <c r="R31" s="92"/>
      <c r="S31" s="92"/>
      <c r="T31" s="92"/>
    </row>
    <row r="32" spans="2:20" ht="14" customHeight="1" x14ac:dyDescent="0.35">
      <c r="B32" s="37" t="s">
        <v>69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52" t="str">
        <f>IF(Q22="","",IF(Q29&gt;0,Q29+Q30,Q30))</f>
        <v/>
      </c>
      <c r="R32" s="52"/>
      <c r="S32" s="52"/>
      <c r="T32" s="52"/>
    </row>
    <row r="33" spans="2:34" ht="14" customHeight="1" x14ac:dyDescent="0.35">
      <c r="B33" s="37" t="s">
        <v>70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52" t="str">
        <f>IF(T7="","",IF(Q32-F37-F38-F39-F40-L37-L38-L39-L40&gt;0,0,ABS(Q32-F37-F38-F39-F40-L37-L38-L39-L40)))</f>
        <v/>
      </c>
      <c r="R33" s="52"/>
      <c r="S33" s="52"/>
      <c r="T33" s="52"/>
    </row>
    <row r="34" spans="2:34" ht="14" customHeight="1" x14ac:dyDescent="0.35">
      <c r="B34" s="37" t="s">
        <v>71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52" t="str">
        <f>IF(T7="","",IF(T7=T8,(IF(Q33=0,0,IF(Q31&gt;=150,Q33/2,0))),IF(T7&lt;&gt;T8,IF(Q33=0,0,IF(Q31&gt;=300,Q33/2,0)))))</f>
        <v/>
      </c>
      <c r="R34" s="52"/>
      <c r="S34" s="52"/>
      <c r="T34" s="52"/>
    </row>
    <row r="35" spans="2:34" ht="14" customHeight="1" x14ac:dyDescent="0.3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2:34" ht="14" customHeight="1" x14ac:dyDescent="0.35">
      <c r="B36" s="41" t="s">
        <v>19</v>
      </c>
      <c r="C36" s="42"/>
      <c r="D36" s="42"/>
      <c r="E36" s="42"/>
      <c r="F36" s="43"/>
      <c r="G36" s="4"/>
      <c r="H36" s="41" t="s">
        <v>24</v>
      </c>
      <c r="I36" s="42"/>
      <c r="J36" s="42"/>
      <c r="K36" s="42"/>
      <c r="L36" s="43"/>
      <c r="N36" s="44" t="s">
        <v>30</v>
      </c>
      <c r="O36" s="44"/>
      <c r="P36" s="44"/>
      <c r="Q36" s="44"/>
      <c r="R36" s="44"/>
      <c r="S36" s="44"/>
      <c r="T36" s="44"/>
    </row>
    <row r="37" spans="2:34" ht="14" customHeight="1" x14ac:dyDescent="0.35">
      <c r="B37" s="5" t="s">
        <v>20</v>
      </c>
      <c r="C37" s="64" t="s">
        <v>49</v>
      </c>
      <c r="D37" s="65"/>
      <c r="E37" s="66"/>
      <c r="F37" s="3" t="str">
        <f>IF($T$7="","",IF($B$16="",IF(ROUND($Q$32*0.2,0)&lt;8,8,ROUND($Q$32*0.2,0)),IF(ROUND($Q$32*0.2,0)&lt;16,16,ROUND($Q$32*0.2,0))))</f>
        <v/>
      </c>
      <c r="G37" s="6"/>
      <c r="H37" s="5" t="s">
        <v>20</v>
      </c>
      <c r="I37" s="64" t="s">
        <v>50</v>
      </c>
      <c r="J37" s="65"/>
      <c r="K37" s="66"/>
      <c r="L37" s="3" t="str">
        <f>IF($T$7="","",IF($B$16="",IF(ROUND($Q$32*0.125,0)&lt;8,8,ROUND($Q$32*0.125,0)),IF(ROUND($Q$32*0.125,0)&lt;16,16,ROUND($Q$32*0.125,0))))</f>
        <v/>
      </c>
      <c r="N37" s="37" t="s">
        <v>61</v>
      </c>
      <c r="O37" s="37"/>
      <c r="P37" s="37"/>
      <c r="Q37" s="37"/>
      <c r="R37" s="37"/>
      <c r="S37" s="87" t="str">
        <f>IF(T7="","",Q27)</f>
        <v/>
      </c>
      <c r="T37" s="87"/>
    </row>
    <row r="38" spans="2:34" ht="14" customHeight="1" x14ac:dyDescent="0.35">
      <c r="B38" s="5" t="s">
        <v>21</v>
      </c>
      <c r="C38" s="64" t="s">
        <v>51</v>
      </c>
      <c r="D38" s="65"/>
      <c r="E38" s="66"/>
      <c r="F38" s="3" t="str">
        <f>IF($T$7="","",IF($B$16="",IF(ROUND($Q$32*0.175,0)&lt;8,8,ROUND($Q$32*0.175,0)),IF(ROUND($Q$32*0.175,0)&lt;16,16,ROUND($Q$32*0.175,0))))</f>
        <v/>
      </c>
      <c r="G38" s="6"/>
      <c r="H38" s="5" t="s">
        <v>21</v>
      </c>
      <c r="I38" s="64" t="s">
        <v>52</v>
      </c>
      <c r="J38" s="65"/>
      <c r="K38" s="66"/>
      <c r="L38" s="3" t="str">
        <f>IF($T$7="","",IF($B$16="",IF(ROUND($Q$32*0.1,0)&lt;8,8,ROUND($Q$32*0.1,0)),IF(ROUND($Q$32*0.1,0)&lt;16,16,ROUND($Q$32*0.1,0))))</f>
        <v/>
      </c>
      <c r="N38" s="37" t="s">
        <v>31</v>
      </c>
      <c r="O38" s="37"/>
      <c r="P38" s="37"/>
      <c r="Q38" s="37"/>
      <c r="R38" s="37"/>
      <c r="S38" s="46"/>
      <c r="T38" s="46"/>
    </row>
    <row r="39" spans="2:34" ht="14" customHeight="1" x14ac:dyDescent="0.35">
      <c r="B39" s="5" t="s">
        <v>22</v>
      </c>
      <c r="C39" s="37" t="s">
        <v>53</v>
      </c>
      <c r="D39" s="37"/>
      <c r="E39" s="37"/>
      <c r="F39" s="3" t="str">
        <f>IF($T$7="","",IF($B$16="",IF(ROUND($Q$32*0.15,0)&lt;8,8,ROUND($Q$32*0.15,0)),IF(ROUND($Q$32*0.15,0)&lt;16,16,ROUND($Q$32*0.15,0))))</f>
        <v/>
      </c>
      <c r="G39" s="6"/>
      <c r="H39" s="5" t="s">
        <v>22</v>
      </c>
      <c r="I39" s="64" t="s">
        <v>54</v>
      </c>
      <c r="J39" s="65"/>
      <c r="K39" s="66"/>
      <c r="L39" s="3" t="str">
        <f>IF($T$7="","",IF($B$16="",IF(ROUND($Q$32*0.075,0)&lt;8,8,ROUND($Q$32*0.075,0)),IF(ROUND($Q$32*0.075,0)&lt;16,16,ROUND($Q$32*0.075,0))))</f>
        <v/>
      </c>
      <c r="N39" s="37" t="s">
        <v>60</v>
      </c>
      <c r="O39" s="37"/>
      <c r="P39" s="37"/>
      <c r="Q39" s="37"/>
      <c r="R39" s="37"/>
      <c r="S39" s="46"/>
      <c r="T39" s="46"/>
    </row>
    <row r="40" spans="2:34" ht="14" customHeight="1" x14ac:dyDescent="0.35">
      <c r="B40" s="17" t="s">
        <v>23</v>
      </c>
      <c r="C40" s="45" t="s">
        <v>55</v>
      </c>
      <c r="D40" s="45"/>
      <c r="E40" s="45"/>
      <c r="F40" s="18" t="str">
        <f>IF($T$7="","",IF($B$16="",IF(ROUND($Q$32*0.125,0)&lt;8,8,ROUND($Q$32*0.125,0)),IF(ROUND($Q$32*0.125,0)&lt;16,16,ROUND($Q$32*0.125,0))))</f>
        <v/>
      </c>
      <c r="G40" s="6"/>
      <c r="H40" s="17" t="s">
        <v>23</v>
      </c>
      <c r="I40" s="71" t="s">
        <v>56</v>
      </c>
      <c r="J40" s="72"/>
      <c r="K40" s="73"/>
      <c r="L40" s="18" t="str">
        <f>IF($T$7="","",IF($B$16="",IF(ROUND($Q$32*0.05,0)&lt;8,8,ROUND($Q$32*0.05,0)),IF(ROUND($Q$32*0.05,0)&lt;16,16,ROUND($Q$32*0.05,0))))</f>
        <v/>
      </c>
      <c r="N40" s="37" t="s">
        <v>32</v>
      </c>
      <c r="O40" s="37"/>
      <c r="P40" s="37"/>
      <c r="Q40" s="37"/>
      <c r="R40" s="37"/>
      <c r="S40" s="46"/>
      <c r="T40" s="46"/>
    </row>
    <row r="41" spans="2:34" ht="14" customHeight="1" x14ac:dyDescent="0.35">
      <c r="B41" s="22" t="s">
        <v>59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N41" s="64" t="s">
        <v>67</v>
      </c>
      <c r="O41" s="65"/>
      <c r="P41" s="65"/>
      <c r="Q41" s="65"/>
      <c r="R41" s="66"/>
      <c r="S41" s="20" t="str">
        <f>Q34</f>
        <v/>
      </c>
      <c r="T41" s="21"/>
    </row>
    <row r="42" spans="2:34" ht="14" customHeight="1" x14ac:dyDescent="0.3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N42" s="37" t="s">
        <v>65</v>
      </c>
      <c r="O42" s="37"/>
      <c r="P42" s="37"/>
      <c r="Q42" s="37"/>
      <c r="R42" s="37"/>
      <c r="S42" s="32" t="str">
        <f>IF(T7="","",(S37-S38-S39-S40-S41))</f>
        <v/>
      </c>
      <c r="T42" s="32"/>
    </row>
    <row r="43" spans="2:34" ht="14" customHeight="1" x14ac:dyDescent="0.35">
      <c r="B43" s="30" t="s">
        <v>57</v>
      </c>
      <c r="C43" s="30"/>
      <c r="D43" s="30"/>
      <c r="E43" s="30"/>
      <c r="F43" s="30"/>
      <c r="G43" s="30"/>
      <c r="H43" s="30"/>
      <c r="I43" s="30"/>
      <c r="J43" s="30"/>
      <c r="K43" s="30" t="s">
        <v>39</v>
      </c>
      <c r="L43" s="30"/>
      <c r="M43" s="30"/>
      <c r="N43" s="30"/>
      <c r="O43" s="30"/>
      <c r="P43" s="30"/>
      <c r="Q43" s="30"/>
      <c r="R43" s="30"/>
      <c r="S43" s="30"/>
      <c r="T43" s="30"/>
    </row>
    <row r="44" spans="2:34" ht="14" customHeight="1" x14ac:dyDescent="0.3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34" ht="14" customHeight="1" x14ac:dyDescent="0.35">
      <c r="B45" s="30"/>
      <c r="C45" s="30"/>
      <c r="D45" s="30"/>
      <c r="E45" s="30"/>
      <c r="F45" s="30"/>
      <c r="G45" s="30"/>
      <c r="H45" s="30"/>
      <c r="I45" s="30"/>
      <c r="J45" s="30"/>
      <c r="K45" s="38" t="s">
        <v>33</v>
      </c>
      <c r="L45" s="39"/>
      <c r="M45" s="39"/>
      <c r="N45" s="39"/>
      <c r="O45" s="39"/>
      <c r="P45" s="39"/>
      <c r="Q45" s="39"/>
      <c r="R45" s="39"/>
      <c r="S45" s="39"/>
      <c r="T45" s="40"/>
    </row>
    <row r="46" spans="2:34" ht="14" customHeight="1" x14ac:dyDescent="0.35">
      <c r="B46" s="30"/>
      <c r="C46" s="30"/>
      <c r="D46" s="30"/>
      <c r="E46" s="30"/>
      <c r="F46" s="30"/>
      <c r="G46" s="30"/>
      <c r="H46" s="30"/>
      <c r="I46" s="30"/>
      <c r="J46" s="30"/>
      <c r="K46" s="34" t="s">
        <v>34</v>
      </c>
      <c r="L46" s="35"/>
      <c r="M46" s="35"/>
      <c r="N46" s="35"/>
      <c r="O46" s="35"/>
      <c r="P46" s="35"/>
      <c r="Q46" s="35"/>
      <c r="R46" s="35"/>
      <c r="S46" s="35"/>
      <c r="T46" s="36"/>
      <c r="Y46" s="7"/>
      <c r="Z46" s="8"/>
      <c r="AA46" s="8"/>
      <c r="AB46" s="8"/>
      <c r="AC46" s="8"/>
      <c r="AD46" s="8"/>
      <c r="AE46" s="8"/>
      <c r="AF46" s="8"/>
      <c r="AG46" s="8"/>
      <c r="AH46" s="8"/>
    </row>
    <row r="47" spans="2:34" ht="14" customHeight="1" x14ac:dyDescent="0.35">
      <c r="B47" s="30" t="s">
        <v>58</v>
      </c>
      <c r="C47" s="30"/>
      <c r="D47" s="30"/>
      <c r="E47" s="30"/>
      <c r="F47" s="30"/>
      <c r="G47" s="30"/>
      <c r="H47" s="30"/>
      <c r="I47" s="30"/>
      <c r="J47" s="30"/>
      <c r="K47" s="34" t="s">
        <v>35</v>
      </c>
      <c r="L47" s="35"/>
      <c r="M47" s="35"/>
      <c r="N47" s="35"/>
      <c r="O47" s="35"/>
      <c r="P47" s="35"/>
      <c r="Q47" s="35"/>
      <c r="R47" s="35"/>
      <c r="S47" s="35"/>
      <c r="T47" s="36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2:34" ht="14" customHeight="1" x14ac:dyDescent="0.35">
      <c r="B48" s="30"/>
      <c r="C48" s="30"/>
      <c r="D48" s="30"/>
      <c r="E48" s="30"/>
      <c r="F48" s="30"/>
      <c r="G48" s="30"/>
      <c r="H48" s="30"/>
      <c r="I48" s="30"/>
      <c r="J48" s="30"/>
      <c r="K48" s="25" t="s">
        <v>36</v>
      </c>
      <c r="L48" s="26"/>
      <c r="M48" s="26"/>
      <c r="N48" s="26"/>
      <c r="O48" s="26"/>
      <c r="P48" s="26"/>
      <c r="Q48" s="26"/>
      <c r="R48" s="26"/>
      <c r="S48" s="26"/>
      <c r="T48" s="27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2:20" ht="14" customHeight="1" x14ac:dyDescent="0.35">
      <c r="B49" s="30"/>
      <c r="C49" s="30"/>
      <c r="D49" s="30"/>
      <c r="E49" s="30"/>
      <c r="F49" s="30"/>
      <c r="G49" s="30"/>
      <c r="H49" s="30"/>
      <c r="I49" s="30"/>
      <c r="J49" s="31"/>
      <c r="K49" s="30" t="s">
        <v>38</v>
      </c>
      <c r="L49" s="30"/>
      <c r="M49" s="30"/>
      <c r="N49" s="30"/>
      <c r="O49" s="30"/>
      <c r="P49" s="30"/>
      <c r="Q49" s="30"/>
      <c r="R49" s="30"/>
      <c r="S49" s="30"/>
      <c r="T49" s="30"/>
    </row>
    <row r="50" spans="2:20" ht="14" customHeight="1" x14ac:dyDescent="0.35">
      <c r="B50" s="33" t="s">
        <v>44</v>
      </c>
      <c r="C50" s="33"/>
      <c r="D50" s="33"/>
      <c r="E50" s="33"/>
      <c r="F50" s="33"/>
      <c r="G50" s="33"/>
      <c r="H50" s="33"/>
      <c r="I50" s="33"/>
      <c r="J50" s="33"/>
      <c r="K50" s="30"/>
      <c r="L50" s="30"/>
      <c r="M50" s="30"/>
      <c r="N50" s="30"/>
      <c r="O50" s="30"/>
      <c r="P50" s="30"/>
      <c r="Q50" s="30"/>
      <c r="R50" s="30"/>
      <c r="S50" s="30"/>
      <c r="T50" s="30"/>
    </row>
    <row r="51" spans="2:20" ht="14" customHeight="1" x14ac:dyDescent="0.35">
      <c r="B51" s="93" t="s">
        <v>72</v>
      </c>
      <c r="C51" s="93"/>
      <c r="D51" s="93"/>
      <c r="E51" s="11"/>
      <c r="F51" s="11"/>
      <c r="G51" s="11"/>
      <c r="H51" s="11"/>
      <c r="I51" s="11"/>
      <c r="J51" s="11"/>
      <c r="K51" s="30"/>
      <c r="L51" s="30"/>
      <c r="M51" s="30"/>
      <c r="N51" s="30"/>
      <c r="O51" s="30"/>
      <c r="P51" s="30"/>
      <c r="Q51" s="30"/>
      <c r="R51" s="30"/>
      <c r="S51" s="30"/>
      <c r="T51" s="30"/>
    </row>
    <row r="52" spans="2:20" x14ac:dyDescent="0.35"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5" spans="2:20" x14ac:dyDescent="0.35">
      <c r="Q55" s="12"/>
    </row>
  </sheetData>
  <sheetProtection sheet="1" selectLockedCells="1"/>
  <mergeCells count="110">
    <mergeCell ref="B51:D51"/>
    <mergeCell ref="N6:T6"/>
    <mergeCell ref="N8:S8"/>
    <mergeCell ref="D7:M7"/>
    <mergeCell ref="D8:M8"/>
    <mergeCell ref="B13:B14"/>
    <mergeCell ref="J13:J14"/>
    <mergeCell ref="K13:L14"/>
    <mergeCell ref="J6:M6"/>
    <mergeCell ref="B7:C7"/>
    <mergeCell ref="B8:C8"/>
    <mergeCell ref="B9:D9"/>
    <mergeCell ref="C13:D14"/>
    <mergeCell ref="F13:F14"/>
    <mergeCell ref="B10:F10"/>
    <mergeCell ref="S13:T14"/>
    <mergeCell ref="O13:P14"/>
    <mergeCell ref="E13:E14"/>
    <mergeCell ref="M13:M14"/>
    <mergeCell ref="Q13:Q14"/>
    <mergeCell ref="N42:R42"/>
    <mergeCell ref="S38:T38"/>
    <mergeCell ref="N38:R38"/>
    <mergeCell ref="N41:R41"/>
    <mergeCell ref="B25:P25"/>
    <mergeCell ref="G13:I14"/>
    <mergeCell ref="O16:P17"/>
    <mergeCell ref="N16:N17"/>
    <mergeCell ref="K16:L17"/>
    <mergeCell ref="G16:H17"/>
    <mergeCell ref="B33:P33"/>
    <mergeCell ref="Q33:T33"/>
    <mergeCell ref="Q29:T29"/>
    <mergeCell ref="B29:P29"/>
    <mergeCell ref="Q30:T30"/>
    <mergeCell ref="B30:P30"/>
    <mergeCell ref="B31:P31"/>
    <mergeCell ref="Q31:T31"/>
    <mergeCell ref="C38:E38"/>
    <mergeCell ref="I38:K38"/>
    <mergeCell ref="I39:K39"/>
    <mergeCell ref="I40:K40"/>
    <mergeCell ref="B11:F11"/>
    <mergeCell ref="G10:T11"/>
    <mergeCell ref="B27:P27"/>
    <mergeCell ref="Q26:T26"/>
    <mergeCell ref="B26:P26"/>
    <mergeCell ref="G19:H20"/>
    <mergeCell ref="N37:R37"/>
    <mergeCell ref="S37:T37"/>
    <mergeCell ref="N39:R39"/>
    <mergeCell ref="S39:T39"/>
    <mergeCell ref="B34:P34"/>
    <mergeCell ref="Q34:T34"/>
    <mergeCell ref="C37:E37"/>
    <mergeCell ref="I37:K37"/>
    <mergeCell ref="Q24:T24"/>
    <mergeCell ref="Q25:T25"/>
    <mergeCell ref="Q27:T27"/>
    <mergeCell ref="B22:P22"/>
    <mergeCell ref="B23:P23"/>
    <mergeCell ref="B24:P24"/>
    <mergeCell ref="A1:U1"/>
    <mergeCell ref="A2:U2"/>
    <mergeCell ref="A3:U3"/>
    <mergeCell ref="A4:U4"/>
    <mergeCell ref="A5:U5"/>
    <mergeCell ref="R16:R17"/>
    <mergeCell ref="S16:T17"/>
    <mergeCell ref="Q32:T32"/>
    <mergeCell ref="B32:P32"/>
    <mergeCell ref="K19:M20"/>
    <mergeCell ref="B19:B20"/>
    <mergeCell ref="F19:F20"/>
    <mergeCell ref="F16:F17"/>
    <mergeCell ref="J19:J20"/>
    <mergeCell ref="Q22:T22"/>
    <mergeCell ref="Q23:T23"/>
    <mergeCell ref="Q28:T28"/>
    <mergeCell ref="B28:P28"/>
    <mergeCell ref="F6:I6"/>
    <mergeCell ref="N7:S7"/>
    <mergeCell ref="E9:T9"/>
    <mergeCell ref="B12:T12"/>
    <mergeCell ref="R13:R14"/>
    <mergeCell ref="N13:N14"/>
    <mergeCell ref="B35:T35"/>
    <mergeCell ref="S41:T41"/>
    <mergeCell ref="B41:L42"/>
    <mergeCell ref="B16:B17"/>
    <mergeCell ref="K48:T48"/>
    <mergeCell ref="C16:D17"/>
    <mergeCell ref="C19:D20"/>
    <mergeCell ref="B43:J46"/>
    <mergeCell ref="B47:J49"/>
    <mergeCell ref="K49:T51"/>
    <mergeCell ref="K43:T44"/>
    <mergeCell ref="S42:T42"/>
    <mergeCell ref="B50:J50"/>
    <mergeCell ref="K46:T46"/>
    <mergeCell ref="K47:T47"/>
    <mergeCell ref="C39:E39"/>
    <mergeCell ref="J16:J17"/>
    <mergeCell ref="K45:T45"/>
    <mergeCell ref="B36:F36"/>
    <mergeCell ref="H36:L36"/>
    <mergeCell ref="N36:T36"/>
    <mergeCell ref="C40:E40"/>
    <mergeCell ref="N40:R40"/>
    <mergeCell ref="S40:T40"/>
  </mergeCells>
  <pageMargins left="0.25" right="0.25" top="0.5" bottom="0.5" header="0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 Monroe</cp:lastModifiedBy>
  <cp:lastPrinted>2025-10-10T21:51:30Z</cp:lastPrinted>
  <dcterms:created xsi:type="dcterms:W3CDTF">2014-10-18T17:51:57Z</dcterms:created>
  <dcterms:modified xsi:type="dcterms:W3CDTF">2025-10-11T17:19:20Z</dcterms:modified>
</cp:coreProperties>
</file>